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'Лист1'!$A$1:$O$69</definedName>
  </definedNames>
  <calcPr fullCalcOnLoad="1"/>
</workbook>
</file>

<file path=xl/sharedStrings.xml><?xml version="1.0" encoding="utf-8"?>
<sst xmlns="http://schemas.openxmlformats.org/spreadsheetml/2006/main" count="146" uniqueCount="108">
  <si>
    <t>класс</t>
  </si>
  <si>
    <t>Прибыло</t>
  </si>
  <si>
    <t>Выбыло</t>
  </si>
  <si>
    <t>Успевает</t>
  </si>
  <si>
    <t>Не успевает</t>
  </si>
  <si>
    <t>Классный руководитель</t>
  </si>
  <si>
    <t>1А</t>
  </si>
  <si>
    <t>-</t>
  </si>
  <si>
    <t>Кукулер Л.Ф.</t>
  </si>
  <si>
    <t>1Б</t>
  </si>
  <si>
    <t>Лысенко С.В.</t>
  </si>
  <si>
    <t>1В</t>
  </si>
  <si>
    <t>Ляшенко Т.В.</t>
  </si>
  <si>
    <t>1Г</t>
  </si>
  <si>
    <t>Молокова Н.В.</t>
  </si>
  <si>
    <t>Итог</t>
  </si>
  <si>
    <t>2А</t>
  </si>
  <si>
    <t>Сорокина Т.А.</t>
  </si>
  <si>
    <t>2Б</t>
  </si>
  <si>
    <t>Логвинова Н.М.</t>
  </si>
  <si>
    <t>2В</t>
  </si>
  <si>
    <t>Пряникова О.П.</t>
  </si>
  <si>
    <t>2Г</t>
  </si>
  <si>
    <t>Чернышова Ю.А.</t>
  </si>
  <si>
    <t>3А</t>
  </si>
  <si>
    <t>Блохина О.В.</t>
  </si>
  <si>
    <t>3Б</t>
  </si>
  <si>
    <t>Колесникова З.М.</t>
  </si>
  <si>
    <t>3В</t>
  </si>
  <si>
    <t>Прокопенко А.И.</t>
  </si>
  <si>
    <t>3Г</t>
  </si>
  <si>
    <t>Сергеева О.В.</t>
  </si>
  <si>
    <t>4А</t>
  </si>
  <si>
    <t>Кулеш Т.И.</t>
  </si>
  <si>
    <t>4Б</t>
  </si>
  <si>
    <t>Петрук О.Ф.</t>
  </si>
  <si>
    <t>4В</t>
  </si>
  <si>
    <t>Губиева Е.Д.</t>
  </si>
  <si>
    <t>4Г</t>
  </si>
  <si>
    <t>Гунченко В.Ю</t>
  </si>
  <si>
    <t xml:space="preserve"> 1-4</t>
  </si>
  <si>
    <t>5А</t>
  </si>
  <si>
    <t>Овсеенко Е.Г.</t>
  </si>
  <si>
    <t>5Б</t>
  </si>
  <si>
    <t>Касьянова Т.Н.</t>
  </si>
  <si>
    <t>5В</t>
  </si>
  <si>
    <t>5Г</t>
  </si>
  <si>
    <t>Павлухина И.Р.</t>
  </si>
  <si>
    <t>6А</t>
  </si>
  <si>
    <t>Саяпина Т.В.</t>
  </si>
  <si>
    <t>6Б</t>
  </si>
  <si>
    <t>Ахматова Р.С.</t>
  </si>
  <si>
    <t>6В</t>
  </si>
  <si>
    <t>Ботова Е.К.</t>
  </si>
  <si>
    <t>6Г</t>
  </si>
  <si>
    <t>7А</t>
  </si>
  <si>
    <t>7Б</t>
  </si>
  <si>
    <t>Седова Т.П.</t>
  </si>
  <si>
    <t>7В</t>
  </si>
  <si>
    <t>Тихонова Л.Я.</t>
  </si>
  <si>
    <t>7Г</t>
  </si>
  <si>
    <t>Симонова Т.А.</t>
  </si>
  <si>
    <t>8А</t>
  </si>
  <si>
    <t>8Б</t>
  </si>
  <si>
    <t>8В</t>
  </si>
  <si>
    <t>8Г</t>
  </si>
  <si>
    <t>Семенова В.Н.</t>
  </si>
  <si>
    <t>9А</t>
  </si>
  <si>
    <t>9Б</t>
  </si>
  <si>
    <t>9В</t>
  </si>
  <si>
    <t>Ткалич Т.В.</t>
  </si>
  <si>
    <t>9Г</t>
  </si>
  <si>
    <t>Гапич Г.В.</t>
  </si>
  <si>
    <t>10А</t>
  </si>
  <si>
    <t>10Б</t>
  </si>
  <si>
    <t>Иванова В.П.</t>
  </si>
  <si>
    <t>10В</t>
  </si>
  <si>
    <t>Завода С.Н.</t>
  </si>
  <si>
    <t>11А</t>
  </si>
  <si>
    <t>11Б</t>
  </si>
  <si>
    <t>Салова О.П.</t>
  </si>
  <si>
    <t>11В</t>
  </si>
  <si>
    <t>Малько О.М.</t>
  </si>
  <si>
    <t>Итог по школе</t>
  </si>
  <si>
    <t>%</t>
  </si>
  <si>
    <t xml:space="preserve">Отличников </t>
  </si>
  <si>
    <t>Хорошистов</t>
  </si>
  <si>
    <t xml:space="preserve"> -</t>
  </si>
  <si>
    <t xml:space="preserve"> - </t>
  </si>
  <si>
    <t xml:space="preserve"> 5-9</t>
  </si>
  <si>
    <t xml:space="preserve"> 10-11</t>
  </si>
  <si>
    <t>Качество %</t>
  </si>
  <si>
    <t>Исполнила зам. директора по УВР Мануфричева Н.В.</t>
  </si>
  <si>
    <t>Сергеева Е.Ю.</t>
  </si>
  <si>
    <t>Позняк Б.Н.</t>
  </si>
  <si>
    <t>Курашева Р.Л.</t>
  </si>
  <si>
    <t>На начало 1 четверти</t>
  </si>
  <si>
    <t>На конец 1 четверти</t>
  </si>
  <si>
    <t xml:space="preserve">                         Директор МБОУ "Лицей № 3"                                                             С.С.Чернышова </t>
  </si>
  <si>
    <t>9Д</t>
  </si>
  <si>
    <t>Пак Р.И.</t>
  </si>
  <si>
    <t>Алексеева В.Г.</t>
  </si>
  <si>
    <t>Караева А.А.</t>
  </si>
  <si>
    <t>Курилова Н.А.</t>
  </si>
  <si>
    <t>Агеева Е.С.</t>
  </si>
  <si>
    <t>Отчет за 1 четверть МБОУ "Лицей №3" 2013 - 2014 учебный год</t>
  </si>
  <si>
    <t>Мануфричева Н.В.</t>
  </si>
  <si>
    <t>Кажарова З.Х.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</si>
</sst>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sz val="16"/>
      <name val="Arial Cyr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i/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Arial Cyr"/>
      <family val="0"/>
    </font>
    <font>
      <b/>
      <sz val="16"/>
      <color indexed="16"/>
      <name val="Times New Roman"/>
      <family val="1"/>
    </font>
    <font>
      <b/>
      <i/>
      <sz val="14"/>
      <color indexed="16"/>
      <name val="Times New Roman"/>
      <family val="1"/>
    </font>
    <font>
      <b/>
      <sz val="16"/>
      <color indexed="16"/>
      <name val="Arial Cyr"/>
      <family val="0"/>
    </font>
    <font>
      <sz val="14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8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68" fontId="8" fillId="0" borderId="10" xfId="0" applyNumberFormat="1" applyFont="1" applyBorder="1" applyAlignment="1">
      <alignment horizontal="center" vertical="top" wrapText="1"/>
    </xf>
    <xf numFmtId="168" fontId="9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168" fontId="9" fillId="0" borderId="0" xfId="0" applyNumberFormat="1" applyFont="1" applyBorder="1" applyAlignment="1">
      <alignment horizontal="center" vertical="top" wrapText="1"/>
    </xf>
    <xf numFmtId="168" fontId="8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0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 textRotation="90" wrapText="1"/>
    </xf>
    <xf numFmtId="0" fontId="0" fillId="0" borderId="14" xfId="0" applyBorder="1" applyAlignment="1">
      <alignment/>
    </xf>
    <xf numFmtId="168" fontId="10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168" fontId="17" fillId="0" borderId="13" xfId="0" applyNumberFormat="1" applyFont="1" applyBorder="1" applyAlignment="1">
      <alignment horizontal="center" vertical="top" wrapText="1"/>
    </xf>
    <xf numFmtId="168" fontId="17" fillId="0" borderId="14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168" fontId="17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center" vertical="top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B1" sqref="B1:O1"/>
    </sheetView>
  </sheetViews>
  <sheetFormatPr defaultColWidth="9.00390625" defaultRowHeight="12.75"/>
  <cols>
    <col min="1" max="1" width="8.125" style="0" customWidth="1"/>
    <col min="2" max="2" width="9.00390625" style="0" customWidth="1"/>
    <col min="3" max="3" width="8.25390625" style="0" customWidth="1"/>
    <col min="4" max="4" width="7.625" style="0" customWidth="1"/>
    <col min="5" max="7" width="9.75390625" style="0" customWidth="1"/>
    <col min="8" max="8" width="6.625" style="0" customWidth="1"/>
    <col min="9" max="9" width="8.625" style="0" customWidth="1"/>
    <col min="10" max="10" width="8.00390625" style="0" customWidth="1"/>
    <col min="11" max="11" width="8.25390625" style="0" customWidth="1"/>
    <col min="12" max="12" width="7.75390625" style="0" customWidth="1"/>
    <col min="13" max="14" width="9.75390625" style="0" customWidth="1"/>
    <col min="15" max="15" width="23.25390625" style="0" customWidth="1"/>
  </cols>
  <sheetData>
    <row r="1" spans="2:15" ht="20.25">
      <c r="B1" s="55" t="s">
        <v>105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12.75" customHeight="1">
      <c r="A2" s="35" t="s">
        <v>0</v>
      </c>
      <c r="B2" s="35" t="s">
        <v>96</v>
      </c>
      <c r="C2" s="35" t="s">
        <v>2</v>
      </c>
      <c r="D2" s="35" t="s">
        <v>1</v>
      </c>
      <c r="E2" s="35" t="s">
        <v>97</v>
      </c>
      <c r="F2" s="58" t="s">
        <v>3</v>
      </c>
      <c r="G2" s="35" t="s">
        <v>84</v>
      </c>
      <c r="H2" s="35" t="s">
        <v>4</v>
      </c>
      <c r="I2" s="35" t="s">
        <v>84</v>
      </c>
      <c r="J2" s="35" t="s">
        <v>85</v>
      </c>
      <c r="K2" s="35" t="s">
        <v>84</v>
      </c>
      <c r="L2" s="35" t="s">
        <v>86</v>
      </c>
      <c r="M2" s="35" t="s">
        <v>84</v>
      </c>
      <c r="N2" s="35" t="s">
        <v>91</v>
      </c>
      <c r="O2" s="50" t="s">
        <v>5</v>
      </c>
    </row>
    <row r="3" spans="1:15" ht="7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51"/>
    </row>
    <row r="4" spans="1:15" ht="18" customHeight="1">
      <c r="A4" s="16" t="s">
        <v>6</v>
      </c>
      <c r="B4" s="2">
        <v>27</v>
      </c>
      <c r="C4" s="18">
        <v>2</v>
      </c>
      <c r="D4" s="2"/>
      <c r="E4" s="2">
        <v>25</v>
      </c>
      <c r="F4" s="2" t="s">
        <v>7</v>
      </c>
      <c r="G4" s="2"/>
      <c r="H4" s="2" t="s">
        <v>7</v>
      </c>
      <c r="I4" s="2"/>
      <c r="J4" s="2" t="s">
        <v>7</v>
      </c>
      <c r="K4" s="2"/>
      <c r="L4" s="2" t="s">
        <v>7</v>
      </c>
      <c r="M4" s="2"/>
      <c r="N4" s="2"/>
      <c r="O4" s="3" t="s">
        <v>25</v>
      </c>
    </row>
    <row r="5" spans="1:15" ht="18" customHeight="1">
      <c r="A5" s="16" t="s">
        <v>9</v>
      </c>
      <c r="B5" s="2">
        <v>25</v>
      </c>
      <c r="C5" s="18"/>
      <c r="D5" s="2"/>
      <c r="E5" s="2">
        <v>25</v>
      </c>
      <c r="F5" s="2" t="s">
        <v>7</v>
      </c>
      <c r="G5" s="2"/>
      <c r="H5" s="2" t="s">
        <v>7</v>
      </c>
      <c r="I5" s="2"/>
      <c r="J5" s="2" t="s">
        <v>7</v>
      </c>
      <c r="K5" s="2"/>
      <c r="L5" s="2" t="s">
        <v>7</v>
      </c>
      <c r="M5" s="2"/>
      <c r="N5" s="2"/>
      <c r="O5" s="3" t="s">
        <v>27</v>
      </c>
    </row>
    <row r="6" spans="1:15" ht="18" customHeight="1">
      <c r="A6" s="16" t="s">
        <v>11</v>
      </c>
      <c r="B6" s="2">
        <v>25</v>
      </c>
      <c r="C6" s="18"/>
      <c r="D6" s="2"/>
      <c r="E6" s="2">
        <v>25</v>
      </c>
      <c r="F6" s="2" t="s">
        <v>7</v>
      </c>
      <c r="G6" s="2"/>
      <c r="H6" s="2" t="s">
        <v>7</v>
      </c>
      <c r="I6" s="2"/>
      <c r="J6" s="2" t="s">
        <v>7</v>
      </c>
      <c r="K6" s="2"/>
      <c r="L6" s="2" t="s">
        <v>7</v>
      </c>
      <c r="M6" s="2"/>
      <c r="N6" s="2"/>
      <c r="O6" s="3" t="s">
        <v>29</v>
      </c>
    </row>
    <row r="7" spans="1:15" ht="18" customHeight="1">
      <c r="A7" s="16" t="s">
        <v>13</v>
      </c>
      <c r="B7" s="2">
        <v>24</v>
      </c>
      <c r="C7" s="18"/>
      <c r="D7" s="2">
        <v>1</v>
      </c>
      <c r="E7" s="2">
        <v>25</v>
      </c>
      <c r="F7" s="2" t="s">
        <v>7</v>
      </c>
      <c r="G7" s="2"/>
      <c r="H7" s="2" t="s">
        <v>7</v>
      </c>
      <c r="I7" s="2"/>
      <c r="J7" s="2" t="s">
        <v>7</v>
      </c>
      <c r="K7" s="2"/>
      <c r="L7" s="2" t="s">
        <v>7</v>
      </c>
      <c r="M7" s="2"/>
      <c r="N7" s="2"/>
      <c r="O7" s="3" t="s">
        <v>31</v>
      </c>
    </row>
    <row r="8" spans="1:15" ht="23.25" customHeight="1">
      <c r="A8" s="17" t="s">
        <v>15</v>
      </c>
      <c r="B8" s="5">
        <v>101</v>
      </c>
      <c r="C8" s="19">
        <v>2</v>
      </c>
      <c r="D8" s="5">
        <v>1</v>
      </c>
      <c r="E8" s="5">
        <v>100</v>
      </c>
      <c r="F8" s="5" t="s">
        <v>87</v>
      </c>
      <c r="G8" s="5" t="s">
        <v>88</v>
      </c>
      <c r="H8" s="5" t="s">
        <v>87</v>
      </c>
      <c r="I8" s="5" t="s">
        <v>87</v>
      </c>
      <c r="J8" s="5" t="s">
        <v>87</v>
      </c>
      <c r="K8" s="5" t="s">
        <v>87</v>
      </c>
      <c r="L8" s="5" t="s">
        <v>87</v>
      </c>
      <c r="M8" s="5" t="s">
        <v>87</v>
      </c>
      <c r="N8" s="5" t="s">
        <v>87</v>
      </c>
      <c r="O8" s="32"/>
    </row>
    <row r="9" spans="1:15" ht="18" customHeight="1">
      <c r="A9" s="16" t="s">
        <v>16</v>
      </c>
      <c r="B9" s="2">
        <v>28</v>
      </c>
      <c r="C9" s="18"/>
      <c r="D9" s="2"/>
      <c r="E9" s="2">
        <v>28</v>
      </c>
      <c r="F9" s="2">
        <v>28</v>
      </c>
      <c r="G9" s="7">
        <f>F9/E9*100</f>
        <v>100</v>
      </c>
      <c r="H9" s="2">
        <v>0</v>
      </c>
      <c r="I9" s="7">
        <f aca="true" t="shared" si="0" ref="I9:I24">H9/F9*100</f>
        <v>0</v>
      </c>
      <c r="J9" s="2">
        <v>1</v>
      </c>
      <c r="K9" s="7">
        <f>J9/E9*100</f>
        <v>3.571428571428571</v>
      </c>
      <c r="L9" s="2">
        <v>19</v>
      </c>
      <c r="M9" s="7">
        <f aca="true" t="shared" si="1" ref="M9:M23">L9/E9*100</f>
        <v>67.85714285714286</v>
      </c>
      <c r="N9" s="7">
        <f>(J9+L9)/E9*100</f>
        <v>71.42857142857143</v>
      </c>
      <c r="O9" s="3" t="s">
        <v>33</v>
      </c>
    </row>
    <row r="10" spans="1:15" ht="18" customHeight="1">
      <c r="A10" s="16" t="s">
        <v>18</v>
      </c>
      <c r="B10" s="2">
        <v>24</v>
      </c>
      <c r="C10" s="18"/>
      <c r="D10" s="2"/>
      <c r="E10" s="2">
        <v>24</v>
      </c>
      <c r="F10" s="2">
        <v>23</v>
      </c>
      <c r="G10" s="8">
        <f aca="true" t="shared" si="2" ref="G10:G52">F10/E10*100</f>
        <v>95.83333333333334</v>
      </c>
      <c r="H10" s="2">
        <v>1</v>
      </c>
      <c r="I10" s="7">
        <f t="shared" si="0"/>
        <v>4.3478260869565215</v>
      </c>
      <c r="J10" s="2">
        <v>2</v>
      </c>
      <c r="K10" s="7">
        <f aca="true" t="shared" si="3" ref="K10:K52">J10/E10*100</f>
        <v>8.333333333333332</v>
      </c>
      <c r="L10" s="2">
        <v>11</v>
      </c>
      <c r="M10" s="7">
        <f t="shared" si="1"/>
        <v>45.83333333333333</v>
      </c>
      <c r="N10" s="7">
        <f aca="true" t="shared" si="4" ref="N10:N52">(J10+L10)/E10*100</f>
        <v>54.166666666666664</v>
      </c>
      <c r="O10" s="3" t="s">
        <v>35</v>
      </c>
    </row>
    <row r="11" spans="1:15" ht="18" customHeight="1">
      <c r="A11" s="16" t="s">
        <v>20</v>
      </c>
      <c r="B11" s="2">
        <v>26</v>
      </c>
      <c r="C11" s="18"/>
      <c r="D11" s="2"/>
      <c r="E11" s="2">
        <v>26</v>
      </c>
      <c r="F11" s="2">
        <v>26</v>
      </c>
      <c r="G11" s="8">
        <f t="shared" si="2"/>
        <v>100</v>
      </c>
      <c r="H11" s="2">
        <v>0</v>
      </c>
      <c r="I11" s="7">
        <f t="shared" si="0"/>
        <v>0</v>
      </c>
      <c r="J11" s="2">
        <v>7</v>
      </c>
      <c r="K11" s="7">
        <f t="shared" si="3"/>
        <v>26.923076923076923</v>
      </c>
      <c r="L11" s="2">
        <v>12</v>
      </c>
      <c r="M11" s="7">
        <f t="shared" si="1"/>
        <v>46.15384615384615</v>
      </c>
      <c r="N11" s="7">
        <f t="shared" si="4"/>
        <v>73.07692307692307</v>
      </c>
      <c r="O11" s="3" t="s">
        <v>37</v>
      </c>
    </row>
    <row r="12" spans="1:15" ht="18" customHeight="1">
      <c r="A12" s="16" t="s">
        <v>22</v>
      </c>
      <c r="B12" s="2">
        <v>28</v>
      </c>
      <c r="C12" s="18"/>
      <c r="D12" s="2"/>
      <c r="E12" s="2">
        <v>28</v>
      </c>
      <c r="F12" s="2">
        <v>28</v>
      </c>
      <c r="G12" s="8">
        <f t="shared" si="2"/>
        <v>100</v>
      </c>
      <c r="H12" s="2">
        <v>0</v>
      </c>
      <c r="I12" s="7">
        <f t="shared" si="0"/>
        <v>0</v>
      </c>
      <c r="J12" s="2">
        <v>7</v>
      </c>
      <c r="K12" s="7">
        <f t="shared" si="3"/>
        <v>25</v>
      </c>
      <c r="L12" s="2">
        <v>14</v>
      </c>
      <c r="M12" s="7">
        <f t="shared" si="1"/>
        <v>50</v>
      </c>
      <c r="N12" s="7">
        <f t="shared" si="4"/>
        <v>75</v>
      </c>
      <c r="O12" s="3" t="s">
        <v>39</v>
      </c>
    </row>
    <row r="13" spans="1:15" ht="23.25" customHeight="1">
      <c r="A13" s="17" t="s">
        <v>15</v>
      </c>
      <c r="B13" s="5">
        <f>SUM(B9:B12)</f>
        <v>106</v>
      </c>
      <c r="C13" s="5">
        <f>SUM(C9:C12)</f>
        <v>0</v>
      </c>
      <c r="D13" s="5">
        <f>SUM(D9:D12)</f>
        <v>0</v>
      </c>
      <c r="E13" s="5">
        <f>SUM(E9:E12)</f>
        <v>106</v>
      </c>
      <c r="F13" s="5">
        <f>SUM(F9:F12)</f>
        <v>105</v>
      </c>
      <c r="G13" s="9">
        <f t="shared" si="2"/>
        <v>99.05660377358491</v>
      </c>
      <c r="H13" s="5">
        <f>SUM(H9:H12)</f>
        <v>1</v>
      </c>
      <c r="I13" s="10">
        <f t="shared" si="0"/>
        <v>0.9523809523809524</v>
      </c>
      <c r="J13" s="5">
        <f>SUM(J9:J12)</f>
        <v>17</v>
      </c>
      <c r="K13" s="10">
        <f t="shared" si="3"/>
        <v>16.037735849056602</v>
      </c>
      <c r="L13" s="5">
        <f>SUM(L9:L12)</f>
        <v>56</v>
      </c>
      <c r="M13" s="10">
        <f t="shared" si="1"/>
        <v>52.83018867924528</v>
      </c>
      <c r="N13" s="10">
        <f t="shared" si="4"/>
        <v>68.86792452830188</v>
      </c>
      <c r="O13" s="6"/>
    </row>
    <row r="14" spans="1:15" ht="18" customHeight="1">
      <c r="A14" s="16" t="s">
        <v>24</v>
      </c>
      <c r="B14" s="2">
        <v>25</v>
      </c>
      <c r="C14" s="18"/>
      <c r="D14" s="2"/>
      <c r="E14" s="2">
        <v>25</v>
      </c>
      <c r="F14" s="2">
        <v>24</v>
      </c>
      <c r="G14" s="8">
        <f t="shared" si="2"/>
        <v>96</v>
      </c>
      <c r="H14" s="2">
        <v>1</v>
      </c>
      <c r="I14" s="7">
        <f t="shared" si="0"/>
        <v>4.166666666666666</v>
      </c>
      <c r="J14" s="2">
        <v>2</v>
      </c>
      <c r="K14" s="7">
        <f t="shared" si="3"/>
        <v>8</v>
      </c>
      <c r="L14" s="2">
        <v>9</v>
      </c>
      <c r="M14" s="7">
        <f t="shared" si="1"/>
        <v>36</v>
      </c>
      <c r="N14" s="7">
        <f t="shared" si="4"/>
        <v>44</v>
      </c>
      <c r="O14" s="3" t="s">
        <v>8</v>
      </c>
    </row>
    <row r="15" spans="1:15" ht="18" customHeight="1">
      <c r="A15" s="16" t="s">
        <v>26</v>
      </c>
      <c r="B15" s="2">
        <v>26</v>
      </c>
      <c r="C15" s="18"/>
      <c r="D15" s="2"/>
      <c r="E15" s="2">
        <v>26</v>
      </c>
      <c r="F15" s="2">
        <v>26</v>
      </c>
      <c r="G15" s="8">
        <f t="shared" si="2"/>
        <v>100</v>
      </c>
      <c r="H15" s="2">
        <v>0</v>
      </c>
      <c r="I15" s="7">
        <f t="shared" si="0"/>
        <v>0</v>
      </c>
      <c r="J15" s="2">
        <v>3</v>
      </c>
      <c r="K15" s="7">
        <f t="shared" si="3"/>
        <v>11.538461538461538</v>
      </c>
      <c r="L15" s="2">
        <v>15</v>
      </c>
      <c r="M15" s="7">
        <f t="shared" si="1"/>
        <v>57.692307692307686</v>
      </c>
      <c r="N15" s="7">
        <f t="shared" si="4"/>
        <v>69.23076923076923</v>
      </c>
      <c r="O15" s="3" t="s">
        <v>10</v>
      </c>
    </row>
    <row r="16" spans="1:15" ht="18" customHeight="1">
      <c r="A16" s="16" t="s">
        <v>28</v>
      </c>
      <c r="B16" s="2">
        <v>28</v>
      </c>
      <c r="C16" s="18"/>
      <c r="D16" s="2"/>
      <c r="E16" s="2">
        <v>28</v>
      </c>
      <c r="F16" s="2">
        <v>28</v>
      </c>
      <c r="G16" s="8">
        <f t="shared" si="2"/>
        <v>100</v>
      </c>
      <c r="H16" s="2">
        <v>0</v>
      </c>
      <c r="I16" s="7">
        <f t="shared" si="0"/>
        <v>0</v>
      </c>
      <c r="J16" s="2">
        <v>0</v>
      </c>
      <c r="K16" s="7">
        <f t="shared" si="3"/>
        <v>0</v>
      </c>
      <c r="L16" s="2">
        <v>14</v>
      </c>
      <c r="M16" s="7">
        <f t="shared" si="1"/>
        <v>50</v>
      </c>
      <c r="N16" s="7">
        <f t="shared" si="4"/>
        <v>50</v>
      </c>
      <c r="O16" s="3" t="s">
        <v>12</v>
      </c>
    </row>
    <row r="17" spans="1:15" ht="18" customHeight="1">
      <c r="A17" s="16" t="s">
        <v>30</v>
      </c>
      <c r="B17" s="2">
        <v>25</v>
      </c>
      <c r="C17" s="18">
        <v>1</v>
      </c>
      <c r="D17" s="2"/>
      <c r="E17" s="2">
        <v>24</v>
      </c>
      <c r="F17" s="2">
        <v>24</v>
      </c>
      <c r="G17" s="8">
        <f t="shared" si="2"/>
        <v>100</v>
      </c>
      <c r="H17" s="2">
        <v>0</v>
      </c>
      <c r="I17" s="7">
        <f t="shared" si="0"/>
        <v>0</v>
      </c>
      <c r="J17" s="2">
        <v>3</v>
      </c>
      <c r="K17" s="7">
        <f t="shared" si="3"/>
        <v>12.5</v>
      </c>
      <c r="L17" s="2">
        <v>11</v>
      </c>
      <c r="M17" s="7">
        <f t="shared" si="1"/>
        <v>45.83333333333333</v>
      </c>
      <c r="N17" s="7">
        <f t="shared" si="4"/>
        <v>58.333333333333336</v>
      </c>
      <c r="O17" s="3" t="s">
        <v>14</v>
      </c>
    </row>
    <row r="18" spans="1:15" ht="24" customHeight="1">
      <c r="A18" s="17" t="s">
        <v>15</v>
      </c>
      <c r="B18" s="5">
        <f>SUM(B14:B17)</f>
        <v>104</v>
      </c>
      <c r="C18" s="5">
        <f>SUM(C14:C17)</f>
        <v>1</v>
      </c>
      <c r="D18" s="5">
        <f>SUM(D14:D17)</f>
        <v>0</v>
      </c>
      <c r="E18" s="5">
        <f>SUM(E14:E17)</f>
        <v>103</v>
      </c>
      <c r="F18" s="5">
        <f>SUM(F14:F17)</f>
        <v>102</v>
      </c>
      <c r="G18" s="9">
        <f t="shared" si="2"/>
        <v>99.02912621359224</v>
      </c>
      <c r="H18" s="5">
        <f>SUM(H14:H17)</f>
        <v>1</v>
      </c>
      <c r="I18" s="10">
        <f t="shared" si="0"/>
        <v>0.9803921568627451</v>
      </c>
      <c r="J18" s="5">
        <f>SUM(J14:J17)</f>
        <v>8</v>
      </c>
      <c r="K18" s="10">
        <f t="shared" si="3"/>
        <v>7.766990291262135</v>
      </c>
      <c r="L18" s="5">
        <f>SUM(L14:L17)</f>
        <v>49</v>
      </c>
      <c r="M18" s="10">
        <f t="shared" si="1"/>
        <v>47.57281553398058</v>
      </c>
      <c r="N18" s="10">
        <f t="shared" si="4"/>
        <v>55.33980582524271</v>
      </c>
      <c r="O18" s="6"/>
    </row>
    <row r="19" spans="1:15" ht="18" customHeight="1">
      <c r="A19" s="16" t="s">
        <v>32</v>
      </c>
      <c r="B19" s="2">
        <v>24</v>
      </c>
      <c r="C19" s="18"/>
      <c r="D19" s="2"/>
      <c r="E19" s="2">
        <v>24</v>
      </c>
      <c r="F19" s="2">
        <v>24</v>
      </c>
      <c r="G19" s="8">
        <f t="shared" si="2"/>
        <v>100</v>
      </c>
      <c r="H19" s="2">
        <v>0</v>
      </c>
      <c r="I19" s="7">
        <f t="shared" si="0"/>
        <v>0</v>
      </c>
      <c r="J19" s="2">
        <v>2</v>
      </c>
      <c r="K19" s="7">
        <f t="shared" si="3"/>
        <v>8.333333333333332</v>
      </c>
      <c r="L19" s="2">
        <v>9</v>
      </c>
      <c r="M19" s="7">
        <f t="shared" si="1"/>
        <v>37.5</v>
      </c>
      <c r="N19" s="7">
        <f t="shared" si="4"/>
        <v>45.83333333333333</v>
      </c>
      <c r="O19" s="3" t="s">
        <v>17</v>
      </c>
    </row>
    <row r="20" spans="1:15" ht="18" customHeight="1">
      <c r="A20" s="16" t="s">
        <v>34</v>
      </c>
      <c r="B20" s="2">
        <v>24</v>
      </c>
      <c r="C20" s="18">
        <v>1</v>
      </c>
      <c r="D20" s="2"/>
      <c r="E20" s="2">
        <v>23</v>
      </c>
      <c r="F20" s="2">
        <v>23</v>
      </c>
      <c r="G20" s="8">
        <f t="shared" si="2"/>
        <v>100</v>
      </c>
      <c r="H20" s="2">
        <v>0</v>
      </c>
      <c r="I20" s="7">
        <f t="shared" si="0"/>
        <v>0</v>
      </c>
      <c r="J20" s="2">
        <v>5</v>
      </c>
      <c r="K20" s="7">
        <f t="shared" si="3"/>
        <v>21.73913043478261</v>
      </c>
      <c r="L20" s="2">
        <v>9</v>
      </c>
      <c r="M20" s="7">
        <f t="shared" si="1"/>
        <v>39.130434782608695</v>
      </c>
      <c r="N20" s="7">
        <f t="shared" si="4"/>
        <v>60.86956521739131</v>
      </c>
      <c r="O20" s="3" t="s">
        <v>19</v>
      </c>
    </row>
    <row r="21" spans="1:15" ht="18" customHeight="1">
      <c r="A21" s="16" t="s">
        <v>36</v>
      </c>
      <c r="B21" s="2">
        <v>23</v>
      </c>
      <c r="C21" s="18">
        <v>1</v>
      </c>
      <c r="D21" s="2"/>
      <c r="E21" s="2">
        <v>22</v>
      </c>
      <c r="F21" s="2">
        <v>22</v>
      </c>
      <c r="G21" s="8">
        <f t="shared" si="2"/>
        <v>100</v>
      </c>
      <c r="H21" s="2">
        <v>0</v>
      </c>
      <c r="I21" s="7">
        <f t="shared" si="0"/>
        <v>0</v>
      </c>
      <c r="J21" s="2">
        <v>2</v>
      </c>
      <c r="K21" s="7">
        <f t="shared" si="3"/>
        <v>9.090909090909092</v>
      </c>
      <c r="L21" s="2">
        <v>9</v>
      </c>
      <c r="M21" s="7">
        <f t="shared" si="1"/>
        <v>40.909090909090914</v>
      </c>
      <c r="N21" s="7">
        <f t="shared" si="4"/>
        <v>50</v>
      </c>
      <c r="O21" s="3" t="s">
        <v>21</v>
      </c>
    </row>
    <row r="22" spans="1:15" ht="18" customHeight="1">
      <c r="A22" s="16" t="s">
        <v>38</v>
      </c>
      <c r="B22" s="2">
        <v>24</v>
      </c>
      <c r="C22" s="18">
        <v>1</v>
      </c>
      <c r="D22" s="2"/>
      <c r="E22" s="2">
        <v>23</v>
      </c>
      <c r="F22" s="2">
        <v>23</v>
      </c>
      <c r="G22" s="8">
        <f t="shared" si="2"/>
        <v>100</v>
      </c>
      <c r="H22" s="2">
        <v>0</v>
      </c>
      <c r="I22" s="7">
        <f t="shared" si="0"/>
        <v>0</v>
      </c>
      <c r="J22" s="2">
        <v>0</v>
      </c>
      <c r="K22" s="7">
        <f t="shared" si="3"/>
        <v>0</v>
      </c>
      <c r="L22" s="2">
        <v>10</v>
      </c>
      <c r="M22" s="7">
        <f t="shared" si="1"/>
        <v>43.47826086956522</v>
      </c>
      <c r="N22" s="7">
        <f t="shared" si="4"/>
        <v>43.47826086956522</v>
      </c>
      <c r="O22" s="3" t="s">
        <v>23</v>
      </c>
    </row>
    <row r="23" spans="1:15" ht="18" customHeight="1">
      <c r="A23" s="17" t="s">
        <v>15</v>
      </c>
      <c r="B23" s="5">
        <f>SUM(B19:B22)</f>
        <v>95</v>
      </c>
      <c r="C23" s="5">
        <f>SUM(C19:C22)</f>
        <v>3</v>
      </c>
      <c r="D23" s="5">
        <f>SUM(D19:D22)</f>
        <v>0</v>
      </c>
      <c r="E23" s="5">
        <f>SUM(E19:E22)</f>
        <v>92</v>
      </c>
      <c r="F23" s="5">
        <f>SUM(F19:F22)</f>
        <v>92</v>
      </c>
      <c r="G23" s="9">
        <f t="shared" si="2"/>
        <v>100</v>
      </c>
      <c r="H23" s="5">
        <v>0</v>
      </c>
      <c r="I23" s="10">
        <f t="shared" si="0"/>
        <v>0</v>
      </c>
      <c r="J23" s="5">
        <f>SUM(J19:J22)</f>
        <v>9</v>
      </c>
      <c r="K23" s="10">
        <f t="shared" si="3"/>
        <v>9.782608695652174</v>
      </c>
      <c r="L23" s="5">
        <f>SUM(L19:L22)</f>
        <v>37</v>
      </c>
      <c r="M23" s="10">
        <f t="shared" si="1"/>
        <v>40.21739130434783</v>
      </c>
      <c r="N23" s="10">
        <f t="shared" si="4"/>
        <v>50</v>
      </c>
      <c r="O23" s="6"/>
    </row>
    <row r="24" spans="1:15" ht="18" customHeight="1">
      <c r="A24" s="27" t="s">
        <v>15</v>
      </c>
      <c r="B24" s="44">
        <f>B8+B13+B18+B23</f>
        <v>406</v>
      </c>
      <c r="C24" s="44">
        <f>C8+C13+C18+C23</f>
        <v>6</v>
      </c>
      <c r="D24" s="44">
        <f>D8+D13+D18+D23</f>
        <v>1</v>
      </c>
      <c r="E24" s="44">
        <f>E8+E13+E18+E23</f>
        <v>401</v>
      </c>
      <c r="F24" s="44">
        <f>F13+F18+F23</f>
        <v>299</v>
      </c>
      <c r="G24" s="45">
        <v>99.3</v>
      </c>
      <c r="H24" s="44">
        <f>H13+H18+H23</f>
        <v>2</v>
      </c>
      <c r="I24" s="45">
        <f t="shared" si="0"/>
        <v>0.6688963210702341</v>
      </c>
      <c r="J24" s="44">
        <f>J13+J18+J23</f>
        <v>34</v>
      </c>
      <c r="K24" s="48">
        <f>J24/F24*100</f>
        <v>11.37123745819398</v>
      </c>
      <c r="L24" s="44">
        <f>L13+L18+L23</f>
        <v>142</v>
      </c>
      <c r="M24" s="48">
        <f>L24/F24*100</f>
        <v>47.491638795986624</v>
      </c>
      <c r="N24" s="48">
        <f>(J24+L24)/F24*100</f>
        <v>58.862876254180605</v>
      </c>
      <c r="O24" s="52"/>
    </row>
    <row r="25" spans="1:15" ht="18" customHeight="1">
      <c r="A25" s="29" t="s">
        <v>40</v>
      </c>
      <c r="B25" s="43"/>
      <c r="C25" s="43"/>
      <c r="D25" s="43"/>
      <c r="E25" s="43"/>
      <c r="F25" s="43"/>
      <c r="G25" s="46"/>
      <c r="H25" s="43"/>
      <c r="I25" s="46"/>
      <c r="J25" s="43"/>
      <c r="K25" s="49"/>
      <c r="L25" s="43"/>
      <c r="M25" s="49"/>
      <c r="N25" s="49"/>
      <c r="O25" s="52"/>
    </row>
    <row r="26" spans="1:15" ht="18" customHeight="1">
      <c r="A26" s="1" t="s">
        <v>41</v>
      </c>
      <c r="B26" s="2">
        <v>27</v>
      </c>
      <c r="C26" s="2"/>
      <c r="D26" s="2"/>
      <c r="E26" s="2">
        <v>27</v>
      </c>
      <c r="F26" s="2">
        <v>27</v>
      </c>
      <c r="G26" s="7">
        <f t="shared" si="2"/>
        <v>100</v>
      </c>
      <c r="H26" s="2">
        <v>0</v>
      </c>
      <c r="I26" s="7">
        <f aca="true" t="shared" si="5" ref="I26:I33">H26/F26*100</f>
        <v>0</v>
      </c>
      <c r="J26" s="2">
        <v>0</v>
      </c>
      <c r="K26" s="7">
        <f t="shared" si="3"/>
        <v>0</v>
      </c>
      <c r="L26" s="2">
        <v>6</v>
      </c>
      <c r="M26" s="7">
        <f aca="true" t="shared" si="6" ref="M26:M52">L26/E26*100</f>
        <v>22.22222222222222</v>
      </c>
      <c r="N26" s="7">
        <f t="shared" si="4"/>
        <v>22.22222222222222</v>
      </c>
      <c r="O26" s="3" t="s">
        <v>101</v>
      </c>
    </row>
    <row r="27" spans="1:15" ht="18" customHeight="1">
      <c r="A27" s="1" t="s">
        <v>43</v>
      </c>
      <c r="B27" s="2">
        <v>30</v>
      </c>
      <c r="C27" s="2"/>
      <c r="D27" s="2"/>
      <c r="E27" s="2">
        <v>30</v>
      </c>
      <c r="F27" s="2">
        <v>30</v>
      </c>
      <c r="G27" s="7">
        <f t="shared" si="2"/>
        <v>100</v>
      </c>
      <c r="H27" s="2">
        <v>0</v>
      </c>
      <c r="I27" s="7">
        <f t="shared" si="5"/>
        <v>0</v>
      </c>
      <c r="J27" s="2">
        <v>6</v>
      </c>
      <c r="K27" s="7">
        <f t="shared" si="3"/>
        <v>20</v>
      </c>
      <c r="L27" s="2">
        <v>8</v>
      </c>
      <c r="M27" s="7">
        <f t="shared" si="6"/>
        <v>26.666666666666668</v>
      </c>
      <c r="N27" s="7">
        <f t="shared" si="4"/>
        <v>46.666666666666664</v>
      </c>
      <c r="O27" s="3" t="s">
        <v>102</v>
      </c>
    </row>
    <row r="28" spans="1:15" ht="18" customHeight="1">
      <c r="A28" s="1" t="s">
        <v>45</v>
      </c>
      <c r="B28" s="2">
        <v>26</v>
      </c>
      <c r="C28" s="2"/>
      <c r="D28" s="2"/>
      <c r="E28" s="2">
        <v>26</v>
      </c>
      <c r="F28" s="2">
        <v>26</v>
      </c>
      <c r="G28" s="7">
        <f t="shared" si="2"/>
        <v>100</v>
      </c>
      <c r="H28" s="2">
        <v>0</v>
      </c>
      <c r="I28" s="7">
        <f t="shared" si="5"/>
        <v>0</v>
      </c>
      <c r="J28" s="2">
        <v>0</v>
      </c>
      <c r="K28" s="7">
        <f t="shared" si="3"/>
        <v>0</v>
      </c>
      <c r="L28" s="2">
        <v>6</v>
      </c>
      <c r="M28" s="7">
        <f t="shared" si="6"/>
        <v>23.076923076923077</v>
      </c>
      <c r="N28" s="7">
        <f t="shared" si="4"/>
        <v>23.076923076923077</v>
      </c>
      <c r="O28" s="3" t="s">
        <v>103</v>
      </c>
    </row>
    <row r="29" spans="1:15" ht="18" customHeight="1">
      <c r="A29" s="1" t="s">
        <v>46</v>
      </c>
      <c r="B29" s="2">
        <v>25</v>
      </c>
      <c r="C29" s="2"/>
      <c r="D29" s="2"/>
      <c r="E29" s="2">
        <v>25</v>
      </c>
      <c r="F29" s="2">
        <v>25</v>
      </c>
      <c r="G29" s="7">
        <f t="shared" si="2"/>
        <v>100</v>
      </c>
      <c r="H29" s="2">
        <v>0</v>
      </c>
      <c r="I29" s="7">
        <f t="shared" si="5"/>
        <v>0</v>
      </c>
      <c r="J29" s="2">
        <v>1</v>
      </c>
      <c r="K29" s="7">
        <f t="shared" si="3"/>
        <v>4</v>
      </c>
      <c r="L29" s="2">
        <v>12</v>
      </c>
      <c r="M29" s="7">
        <f t="shared" si="6"/>
        <v>48</v>
      </c>
      <c r="N29" s="7">
        <f t="shared" si="4"/>
        <v>52</v>
      </c>
      <c r="O29" s="3" t="s">
        <v>104</v>
      </c>
    </row>
    <row r="30" spans="1:15" ht="21.75" customHeight="1">
      <c r="A30" s="4" t="s">
        <v>15</v>
      </c>
      <c r="B30" s="12">
        <f>SUM(B26:B29)</f>
        <v>108</v>
      </c>
      <c r="C30" s="12">
        <f aca="true" t="shared" si="7" ref="C30:L30">SUM(C26:C29)</f>
        <v>0</v>
      </c>
      <c r="D30" s="12">
        <f t="shared" si="7"/>
        <v>0</v>
      </c>
      <c r="E30" s="12">
        <f t="shared" si="7"/>
        <v>108</v>
      </c>
      <c r="F30" s="12">
        <f t="shared" si="7"/>
        <v>108</v>
      </c>
      <c r="G30" s="13">
        <f t="shared" si="2"/>
        <v>100</v>
      </c>
      <c r="H30" s="12">
        <f t="shared" si="7"/>
        <v>0</v>
      </c>
      <c r="I30" s="13">
        <f t="shared" si="5"/>
        <v>0</v>
      </c>
      <c r="J30" s="12">
        <f t="shared" si="7"/>
        <v>7</v>
      </c>
      <c r="K30" s="13">
        <f t="shared" si="3"/>
        <v>6.481481481481481</v>
      </c>
      <c r="L30" s="12">
        <f t="shared" si="7"/>
        <v>32</v>
      </c>
      <c r="M30" s="13">
        <f t="shared" si="6"/>
        <v>29.629629629629626</v>
      </c>
      <c r="N30" s="13">
        <f t="shared" si="4"/>
        <v>36.11111111111111</v>
      </c>
      <c r="O30" s="3"/>
    </row>
    <row r="31" spans="1:15" ht="18" customHeight="1">
      <c r="A31" s="1" t="s">
        <v>48</v>
      </c>
      <c r="B31" s="2">
        <v>27</v>
      </c>
      <c r="C31" s="2"/>
      <c r="D31" s="2"/>
      <c r="E31" s="2">
        <v>27</v>
      </c>
      <c r="F31" s="2">
        <v>27</v>
      </c>
      <c r="G31" s="7">
        <f t="shared" si="2"/>
        <v>100</v>
      </c>
      <c r="H31" s="2">
        <v>0</v>
      </c>
      <c r="I31" s="7">
        <f t="shared" si="5"/>
        <v>0</v>
      </c>
      <c r="J31" s="2">
        <v>6</v>
      </c>
      <c r="K31" s="7">
        <f t="shared" si="3"/>
        <v>22.22222222222222</v>
      </c>
      <c r="L31" s="2">
        <v>13</v>
      </c>
      <c r="M31" s="7">
        <f t="shared" si="6"/>
        <v>48.148148148148145</v>
      </c>
      <c r="N31" s="7">
        <f t="shared" si="4"/>
        <v>70.37037037037037</v>
      </c>
      <c r="O31" s="33" t="s">
        <v>94</v>
      </c>
    </row>
    <row r="32" spans="1:15" ht="18" customHeight="1">
      <c r="A32" s="1" t="s">
        <v>50</v>
      </c>
      <c r="B32" s="2">
        <v>24</v>
      </c>
      <c r="C32" s="2"/>
      <c r="D32" s="2"/>
      <c r="E32" s="2">
        <v>24</v>
      </c>
      <c r="F32" s="2">
        <v>24</v>
      </c>
      <c r="G32" s="7">
        <f t="shared" si="2"/>
        <v>100</v>
      </c>
      <c r="H32" s="2">
        <v>0</v>
      </c>
      <c r="I32" s="7">
        <f t="shared" si="5"/>
        <v>0</v>
      </c>
      <c r="J32" s="2">
        <v>1</v>
      </c>
      <c r="K32" s="7">
        <f t="shared" si="3"/>
        <v>4.166666666666666</v>
      </c>
      <c r="L32" s="2">
        <v>5</v>
      </c>
      <c r="M32" s="7">
        <f t="shared" si="6"/>
        <v>20.833333333333336</v>
      </c>
      <c r="N32" s="7">
        <f t="shared" si="4"/>
        <v>25</v>
      </c>
      <c r="O32" s="33" t="s">
        <v>95</v>
      </c>
    </row>
    <row r="33" spans="1:15" ht="18" customHeight="1">
      <c r="A33" s="1" t="s">
        <v>52</v>
      </c>
      <c r="B33" s="2">
        <v>18</v>
      </c>
      <c r="C33" s="2">
        <v>1</v>
      </c>
      <c r="D33" s="2"/>
      <c r="E33" s="2">
        <v>17</v>
      </c>
      <c r="F33" s="2">
        <v>17</v>
      </c>
      <c r="G33" s="7">
        <f t="shared" si="2"/>
        <v>100</v>
      </c>
      <c r="H33" s="2">
        <v>0</v>
      </c>
      <c r="I33" s="7">
        <f t="shared" si="5"/>
        <v>0</v>
      </c>
      <c r="J33" s="2">
        <v>1</v>
      </c>
      <c r="K33" s="7">
        <f t="shared" si="3"/>
        <v>5.88235294117647</v>
      </c>
      <c r="L33" s="2">
        <v>3</v>
      </c>
      <c r="M33" s="7">
        <f t="shared" si="6"/>
        <v>17.647058823529413</v>
      </c>
      <c r="N33" s="7">
        <f t="shared" si="4"/>
        <v>23.52941176470588</v>
      </c>
      <c r="O33" s="33" t="s">
        <v>82</v>
      </c>
    </row>
    <row r="34" spans="1:15" ht="18" customHeight="1">
      <c r="A34" s="1" t="s">
        <v>54</v>
      </c>
      <c r="B34" s="2">
        <v>20</v>
      </c>
      <c r="C34" s="2"/>
      <c r="D34" s="2"/>
      <c r="E34" s="2">
        <v>20</v>
      </c>
      <c r="F34" s="2">
        <v>20</v>
      </c>
      <c r="G34" s="7">
        <f t="shared" si="2"/>
        <v>100</v>
      </c>
      <c r="H34" s="2">
        <v>0</v>
      </c>
      <c r="I34" s="7">
        <f>H34/E34*100</f>
        <v>0</v>
      </c>
      <c r="J34" s="2">
        <v>1</v>
      </c>
      <c r="K34" s="7">
        <f t="shared" si="3"/>
        <v>5</v>
      </c>
      <c r="L34" s="2">
        <v>8</v>
      </c>
      <c r="M34" s="7">
        <f t="shared" si="6"/>
        <v>40</v>
      </c>
      <c r="N34" s="7">
        <f t="shared" si="4"/>
        <v>45</v>
      </c>
      <c r="O34" s="33" t="s">
        <v>80</v>
      </c>
    </row>
    <row r="35" spans="1:15" ht="24" customHeight="1">
      <c r="A35" s="11" t="s">
        <v>15</v>
      </c>
      <c r="B35" s="12">
        <f>SUM(B31:B34)</f>
        <v>89</v>
      </c>
      <c r="C35" s="12">
        <f aca="true" t="shared" si="8" ref="C35:L35">SUM(C31:C34)</f>
        <v>1</v>
      </c>
      <c r="D35" s="12">
        <f t="shared" si="8"/>
        <v>0</v>
      </c>
      <c r="E35" s="12">
        <f t="shared" si="8"/>
        <v>88</v>
      </c>
      <c r="F35" s="12">
        <f t="shared" si="8"/>
        <v>88</v>
      </c>
      <c r="G35" s="13">
        <f t="shared" si="2"/>
        <v>100</v>
      </c>
      <c r="H35" s="12">
        <f t="shared" si="8"/>
        <v>0</v>
      </c>
      <c r="I35" s="13">
        <f>H35/F35*100</f>
        <v>0</v>
      </c>
      <c r="J35" s="12">
        <f t="shared" si="8"/>
        <v>9</v>
      </c>
      <c r="K35" s="13">
        <f t="shared" si="3"/>
        <v>10.227272727272728</v>
      </c>
      <c r="L35" s="12">
        <f t="shared" si="8"/>
        <v>29</v>
      </c>
      <c r="M35" s="13">
        <f t="shared" si="6"/>
        <v>32.95454545454545</v>
      </c>
      <c r="N35" s="13">
        <f t="shared" si="4"/>
        <v>43.18181818181818</v>
      </c>
      <c r="O35" s="6"/>
    </row>
    <row r="36" spans="1:15" ht="18" customHeight="1">
      <c r="A36" s="1" t="s">
        <v>55</v>
      </c>
      <c r="B36" s="2">
        <v>27</v>
      </c>
      <c r="C36" s="2">
        <v>1</v>
      </c>
      <c r="D36" s="2"/>
      <c r="E36" s="2">
        <v>26</v>
      </c>
      <c r="F36" s="2">
        <v>24</v>
      </c>
      <c r="G36" s="7">
        <f t="shared" si="2"/>
        <v>92.3076923076923</v>
      </c>
      <c r="H36" s="2">
        <v>2</v>
      </c>
      <c r="I36" s="7">
        <f>H36/E36*100</f>
        <v>7.6923076923076925</v>
      </c>
      <c r="J36" s="2">
        <v>2</v>
      </c>
      <c r="K36" s="7">
        <f t="shared" si="3"/>
        <v>7.6923076923076925</v>
      </c>
      <c r="L36" s="2">
        <v>11</v>
      </c>
      <c r="M36" s="7">
        <f t="shared" si="6"/>
        <v>42.30769230769231</v>
      </c>
      <c r="N36" s="7">
        <f t="shared" si="4"/>
        <v>50</v>
      </c>
      <c r="O36" s="3" t="s">
        <v>42</v>
      </c>
    </row>
    <row r="37" spans="1:15" ht="18" customHeight="1">
      <c r="A37" s="1" t="s">
        <v>56</v>
      </c>
      <c r="B37" s="2">
        <v>27</v>
      </c>
      <c r="C37" s="2">
        <v>1</v>
      </c>
      <c r="D37" s="2"/>
      <c r="E37" s="2">
        <v>26</v>
      </c>
      <c r="F37" s="2">
        <v>24</v>
      </c>
      <c r="G37" s="7">
        <f t="shared" si="2"/>
        <v>92.3076923076923</v>
      </c>
      <c r="H37" s="2">
        <v>2</v>
      </c>
      <c r="I37" s="7">
        <f>H37/F37*100</f>
        <v>8.333333333333332</v>
      </c>
      <c r="J37" s="2">
        <v>1</v>
      </c>
      <c r="K37" s="7">
        <f t="shared" si="3"/>
        <v>3.8461538461538463</v>
      </c>
      <c r="L37" s="2">
        <v>3</v>
      </c>
      <c r="M37" s="7">
        <f t="shared" si="6"/>
        <v>11.538461538461538</v>
      </c>
      <c r="N37" s="7">
        <f t="shared" si="4"/>
        <v>15.384615384615385</v>
      </c>
      <c r="O37" s="3" t="s">
        <v>44</v>
      </c>
    </row>
    <row r="38" spans="1:15" ht="18" customHeight="1">
      <c r="A38" s="1" t="s">
        <v>58</v>
      </c>
      <c r="B38" s="2">
        <v>18</v>
      </c>
      <c r="C38" s="2"/>
      <c r="D38" s="2"/>
      <c r="E38" s="2">
        <v>18</v>
      </c>
      <c r="F38" s="2">
        <v>17</v>
      </c>
      <c r="G38" s="7">
        <f t="shared" si="2"/>
        <v>94.44444444444444</v>
      </c>
      <c r="H38" s="2">
        <v>1</v>
      </c>
      <c r="I38" s="7">
        <f>H38/F38*100</f>
        <v>5.88235294117647</v>
      </c>
      <c r="J38" s="2">
        <v>7</v>
      </c>
      <c r="K38" s="7">
        <f t="shared" si="3"/>
        <v>38.88888888888889</v>
      </c>
      <c r="L38" s="2">
        <v>2</v>
      </c>
      <c r="M38" s="7">
        <f t="shared" si="6"/>
        <v>11.11111111111111</v>
      </c>
      <c r="N38" s="7">
        <f t="shared" si="4"/>
        <v>50</v>
      </c>
      <c r="O38" s="3" t="s">
        <v>100</v>
      </c>
    </row>
    <row r="39" spans="1:15" ht="18" customHeight="1">
      <c r="A39" s="1" t="s">
        <v>60</v>
      </c>
      <c r="B39" s="2">
        <v>28</v>
      </c>
      <c r="C39" s="2"/>
      <c r="D39" s="2"/>
      <c r="E39" s="2">
        <v>28</v>
      </c>
      <c r="F39" s="2">
        <v>25</v>
      </c>
      <c r="G39" s="7">
        <f t="shared" si="2"/>
        <v>89.28571428571429</v>
      </c>
      <c r="H39" s="2">
        <v>3</v>
      </c>
      <c r="I39" s="7">
        <f>H39/F39*100</f>
        <v>12</v>
      </c>
      <c r="J39" s="2">
        <v>1</v>
      </c>
      <c r="K39" s="7">
        <f t="shared" si="3"/>
        <v>3.571428571428571</v>
      </c>
      <c r="L39" s="2">
        <v>7</v>
      </c>
      <c r="M39" s="7">
        <f t="shared" si="6"/>
        <v>25</v>
      </c>
      <c r="N39" s="7">
        <f t="shared" si="4"/>
        <v>28.57142857142857</v>
      </c>
      <c r="O39" s="3" t="s">
        <v>47</v>
      </c>
    </row>
    <row r="40" spans="1:15" ht="24" customHeight="1">
      <c r="A40" s="11" t="s">
        <v>15</v>
      </c>
      <c r="B40" s="12">
        <f>SUM(B36:B39)</f>
        <v>100</v>
      </c>
      <c r="C40" s="12">
        <f aca="true" t="shared" si="9" ref="C40:L40">SUM(C36:C39)</f>
        <v>2</v>
      </c>
      <c r="D40" s="12"/>
      <c r="E40" s="12">
        <f t="shared" si="9"/>
        <v>98</v>
      </c>
      <c r="F40" s="12">
        <f t="shared" si="9"/>
        <v>90</v>
      </c>
      <c r="G40" s="13">
        <f t="shared" si="2"/>
        <v>91.83673469387756</v>
      </c>
      <c r="H40" s="12">
        <f t="shared" si="9"/>
        <v>8</v>
      </c>
      <c r="I40" s="13">
        <f>H40/E40*100</f>
        <v>8.16326530612245</v>
      </c>
      <c r="J40" s="12">
        <f t="shared" si="9"/>
        <v>11</v>
      </c>
      <c r="K40" s="13">
        <f t="shared" si="3"/>
        <v>11.224489795918368</v>
      </c>
      <c r="L40" s="12">
        <f t="shared" si="9"/>
        <v>23</v>
      </c>
      <c r="M40" s="13">
        <f t="shared" si="6"/>
        <v>23.46938775510204</v>
      </c>
      <c r="N40" s="13">
        <f t="shared" si="4"/>
        <v>34.69387755102041</v>
      </c>
      <c r="O40" s="6"/>
    </row>
    <row r="41" spans="1:15" ht="18" customHeight="1">
      <c r="A41" s="1" t="s">
        <v>62</v>
      </c>
      <c r="B41" s="2">
        <v>25</v>
      </c>
      <c r="C41" s="2">
        <v>2</v>
      </c>
      <c r="D41" s="2"/>
      <c r="E41" s="2">
        <v>23</v>
      </c>
      <c r="F41" s="2">
        <v>19</v>
      </c>
      <c r="G41" s="7">
        <f t="shared" si="2"/>
        <v>82.6086956521739</v>
      </c>
      <c r="H41" s="2">
        <v>4</v>
      </c>
      <c r="I41" s="7">
        <f aca="true" t="shared" si="10" ref="I41:I51">H41/E41*100</f>
        <v>17.391304347826086</v>
      </c>
      <c r="J41" s="2">
        <v>0</v>
      </c>
      <c r="K41" s="7">
        <f t="shared" si="3"/>
        <v>0</v>
      </c>
      <c r="L41" s="2">
        <v>4</v>
      </c>
      <c r="M41" s="7">
        <f t="shared" si="6"/>
        <v>17.391304347826086</v>
      </c>
      <c r="N41" s="7">
        <f t="shared" si="4"/>
        <v>17.391304347826086</v>
      </c>
      <c r="O41" s="3" t="s">
        <v>49</v>
      </c>
    </row>
    <row r="42" spans="1:15" ht="18" customHeight="1">
      <c r="A42" s="1" t="s">
        <v>63</v>
      </c>
      <c r="B42" s="2">
        <v>25</v>
      </c>
      <c r="C42" s="2"/>
      <c r="D42" s="2"/>
      <c r="E42" s="2">
        <v>25</v>
      </c>
      <c r="F42" s="2">
        <v>24</v>
      </c>
      <c r="G42" s="7">
        <f t="shared" si="2"/>
        <v>96</v>
      </c>
      <c r="H42" s="2">
        <v>1</v>
      </c>
      <c r="I42" s="7">
        <f t="shared" si="10"/>
        <v>4</v>
      </c>
      <c r="J42" s="2">
        <v>1</v>
      </c>
      <c r="K42" s="7">
        <f t="shared" si="3"/>
        <v>4</v>
      </c>
      <c r="L42" s="2">
        <v>10</v>
      </c>
      <c r="M42" s="7">
        <f t="shared" si="6"/>
        <v>40</v>
      </c>
      <c r="N42" s="7">
        <f t="shared" si="4"/>
        <v>44</v>
      </c>
      <c r="O42" s="3" t="s">
        <v>51</v>
      </c>
    </row>
    <row r="43" spans="1:15" ht="18" customHeight="1">
      <c r="A43" s="1" t="s">
        <v>64</v>
      </c>
      <c r="B43" s="2">
        <v>30</v>
      </c>
      <c r="C43" s="2"/>
      <c r="D43" s="2"/>
      <c r="E43" s="2">
        <v>30</v>
      </c>
      <c r="F43" s="2">
        <v>30</v>
      </c>
      <c r="G43" s="7">
        <f t="shared" si="2"/>
        <v>100</v>
      </c>
      <c r="H43" s="2">
        <v>0</v>
      </c>
      <c r="I43" s="7">
        <f t="shared" si="10"/>
        <v>0</v>
      </c>
      <c r="J43" s="2">
        <v>0</v>
      </c>
      <c r="K43" s="7">
        <f t="shared" si="3"/>
        <v>0</v>
      </c>
      <c r="L43" s="2">
        <v>14</v>
      </c>
      <c r="M43" s="7">
        <f t="shared" si="6"/>
        <v>46.666666666666664</v>
      </c>
      <c r="N43" s="7">
        <f t="shared" si="4"/>
        <v>46.666666666666664</v>
      </c>
      <c r="O43" s="3" t="s">
        <v>53</v>
      </c>
    </row>
    <row r="44" spans="1:15" ht="18" customHeight="1">
      <c r="A44" s="1" t="s">
        <v>65</v>
      </c>
      <c r="B44" s="2">
        <v>21</v>
      </c>
      <c r="C44" s="2"/>
      <c r="D44" s="2"/>
      <c r="E44" s="2">
        <v>21</v>
      </c>
      <c r="F44" s="2">
        <v>18</v>
      </c>
      <c r="G44" s="7">
        <f>F44/E44*100</f>
        <v>85.71428571428571</v>
      </c>
      <c r="H44" s="2">
        <v>3</v>
      </c>
      <c r="I44" s="7">
        <f>H44/E44*100</f>
        <v>14.285714285714285</v>
      </c>
      <c r="J44" s="2">
        <v>0</v>
      </c>
      <c r="K44" s="7">
        <v>0</v>
      </c>
      <c r="L44" s="2">
        <v>4</v>
      </c>
      <c r="M44" s="7">
        <f>L44/E44*100</f>
        <v>19.047619047619047</v>
      </c>
      <c r="N44" s="7">
        <f>(J44+L44)/E44*100</f>
        <v>19.047619047619047</v>
      </c>
      <c r="O44" s="32"/>
    </row>
    <row r="45" spans="1:15" ht="21.75" customHeight="1">
      <c r="A45" s="11" t="s">
        <v>15</v>
      </c>
      <c r="B45" s="12">
        <f>SUM(B41:B44)</f>
        <v>101</v>
      </c>
      <c r="C45" s="12">
        <f aca="true" t="shared" si="11" ref="C45:L45">SUM(C41:C44)</f>
        <v>2</v>
      </c>
      <c r="D45" s="12"/>
      <c r="E45" s="12">
        <f t="shared" si="11"/>
        <v>99</v>
      </c>
      <c r="F45" s="12">
        <f t="shared" si="11"/>
        <v>91</v>
      </c>
      <c r="G45" s="13">
        <f t="shared" si="2"/>
        <v>91.91919191919192</v>
      </c>
      <c r="H45" s="12">
        <f t="shared" si="11"/>
        <v>8</v>
      </c>
      <c r="I45" s="13">
        <f t="shared" si="10"/>
        <v>8.080808080808081</v>
      </c>
      <c r="J45" s="12">
        <f t="shared" si="11"/>
        <v>1</v>
      </c>
      <c r="K45" s="13">
        <f t="shared" si="3"/>
        <v>1.0101010101010102</v>
      </c>
      <c r="L45" s="12">
        <f t="shared" si="11"/>
        <v>32</v>
      </c>
      <c r="M45" s="13">
        <f t="shared" si="6"/>
        <v>32.323232323232325</v>
      </c>
      <c r="N45" s="13">
        <f t="shared" si="4"/>
        <v>33.33333333333333</v>
      </c>
      <c r="O45" s="6"/>
    </row>
    <row r="46" spans="1:15" ht="18" customHeight="1">
      <c r="A46" s="1" t="s">
        <v>67</v>
      </c>
      <c r="B46" s="2">
        <v>27</v>
      </c>
      <c r="C46" s="2"/>
      <c r="D46" s="2">
        <v>1</v>
      </c>
      <c r="E46" s="2">
        <v>28</v>
      </c>
      <c r="F46" s="2">
        <v>27</v>
      </c>
      <c r="G46" s="7">
        <f t="shared" si="2"/>
        <v>96.42857142857143</v>
      </c>
      <c r="H46" s="2">
        <v>1</v>
      </c>
      <c r="I46" s="7">
        <f t="shared" si="10"/>
        <v>3.571428571428571</v>
      </c>
      <c r="J46" s="2">
        <v>0</v>
      </c>
      <c r="K46" s="7">
        <f t="shared" si="3"/>
        <v>0</v>
      </c>
      <c r="L46" s="2">
        <v>10</v>
      </c>
      <c r="M46" s="7">
        <f t="shared" si="6"/>
        <v>35.714285714285715</v>
      </c>
      <c r="N46" s="7">
        <f t="shared" si="4"/>
        <v>35.714285714285715</v>
      </c>
      <c r="O46" s="3" t="s">
        <v>75</v>
      </c>
    </row>
    <row r="47" spans="1:15" ht="18" customHeight="1">
      <c r="A47" s="1" t="s">
        <v>68</v>
      </c>
      <c r="B47" s="2">
        <v>27</v>
      </c>
      <c r="C47" s="2">
        <v>2</v>
      </c>
      <c r="D47" s="2">
        <v>1</v>
      </c>
      <c r="E47" s="2">
        <v>26</v>
      </c>
      <c r="F47" s="2">
        <v>24</v>
      </c>
      <c r="G47" s="7">
        <f t="shared" si="2"/>
        <v>92.3076923076923</v>
      </c>
      <c r="H47" s="2">
        <v>2</v>
      </c>
      <c r="I47" s="7">
        <f t="shared" si="10"/>
        <v>7.6923076923076925</v>
      </c>
      <c r="J47" s="2">
        <v>1</v>
      </c>
      <c r="K47" s="7">
        <f t="shared" si="3"/>
        <v>3.8461538461538463</v>
      </c>
      <c r="L47" s="2">
        <v>9</v>
      </c>
      <c r="M47" s="7">
        <f t="shared" si="6"/>
        <v>34.61538461538461</v>
      </c>
      <c r="N47" s="7">
        <f t="shared" si="4"/>
        <v>38.46153846153847</v>
      </c>
      <c r="O47" s="3" t="s">
        <v>57</v>
      </c>
    </row>
    <row r="48" spans="1:15" ht="18" customHeight="1">
      <c r="A48" s="1" t="s">
        <v>69</v>
      </c>
      <c r="B48" s="2">
        <v>20</v>
      </c>
      <c r="C48" s="2">
        <v>2</v>
      </c>
      <c r="D48" s="2"/>
      <c r="E48" s="2">
        <v>18</v>
      </c>
      <c r="F48" s="2">
        <v>14</v>
      </c>
      <c r="G48" s="7">
        <f t="shared" si="2"/>
        <v>77.77777777777779</v>
      </c>
      <c r="H48" s="2">
        <v>4</v>
      </c>
      <c r="I48" s="7">
        <f t="shared" si="10"/>
        <v>22.22222222222222</v>
      </c>
      <c r="J48" s="2">
        <v>0</v>
      </c>
      <c r="K48" s="7">
        <f t="shared" si="3"/>
        <v>0</v>
      </c>
      <c r="L48" s="2">
        <v>4</v>
      </c>
      <c r="M48" s="7">
        <f t="shared" si="6"/>
        <v>22.22222222222222</v>
      </c>
      <c r="N48" s="7">
        <f t="shared" si="4"/>
        <v>22.22222222222222</v>
      </c>
      <c r="O48" s="3" t="s">
        <v>59</v>
      </c>
    </row>
    <row r="49" spans="1:15" ht="18" customHeight="1">
      <c r="A49" s="1" t="s">
        <v>71</v>
      </c>
      <c r="B49" s="2">
        <v>25</v>
      </c>
      <c r="C49" s="2"/>
      <c r="D49" s="2"/>
      <c r="E49" s="2">
        <v>25</v>
      </c>
      <c r="F49" s="2">
        <v>23</v>
      </c>
      <c r="G49" s="7">
        <f>F49/E49*100</f>
        <v>92</v>
      </c>
      <c r="H49" s="2">
        <v>2</v>
      </c>
      <c r="I49" s="7">
        <f>H49/E49*100</f>
        <v>8</v>
      </c>
      <c r="J49" s="2">
        <v>0</v>
      </c>
      <c r="K49" s="7">
        <f>J49/E49*100</f>
        <v>0</v>
      </c>
      <c r="L49" s="2">
        <v>3</v>
      </c>
      <c r="M49" s="7">
        <f>L49/E49*100</f>
        <v>12</v>
      </c>
      <c r="N49" s="7">
        <f>(J49+L49)/E49*100</f>
        <v>12</v>
      </c>
      <c r="O49" s="3" t="s">
        <v>61</v>
      </c>
    </row>
    <row r="50" spans="1:15" ht="18" customHeight="1">
      <c r="A50" s="1" t="s">
        <v>99</v>
      </c>
      <c r="B50" s="2">
        <v>23</v>
      </c>
      <c r="C50" s="2">
        <v>2</v>
      </c>
      <c r="D50" s="2">
        <v>1</v>
      </c>
      <c r="E50" s="2">
        <v>22</v>
      </c>
      <c r="F50" s="2">
        <v>19</v>
      </c>
      <c r="G50" s="7">
        <f t="shared" si="2"/>
        <v>86.36363636363636</v>
      </c>
      <c r="H50" s="2">
        <v>3</v>
      </c>
      <c r="I50" s="7">
        <f t="shared" si="10"/>
        <v>13.636363636363635</v>
      </c>
      <c r="J50" s="2">
        <v>0</v>
      </c>
      <c r="K50" s="7">
        <f t="shared" si="3"/>
        <v>0</v>
      </c>
      <c r="L50" s="2">
        <v>6</v>
      </c>
      <c r="M50" s="7">
        <f t="shared" si="6"/>
        <v>27.27272727272727</v>
      </c>
      <c r="N50" s="7">
        <f t="shared" si="4"/>
        <v>27.27272727272727</v>
      </c>
      <c r="O50" s="3" t="s">
        <v>106</v>
      </c>
    </row>
    <row r="51" spans="1:15" ht="24" customHeight="1">
      <c r="A51" s="11" t="s">
        <v>15</v>
      </c>
      <c r="B51" s="12">
        <f>SUM(B46:B50)</f>
        <v>122</v>
      </c>
      <c r="C51" s="12">
        <f>SUM(C46:C50)</f>
        <v>6</v>
      </c>
      <c r="D51" s="12">
        <f>SUM(D46:D50)</f>
        <v>3</v>
      </c>
      <c r="E51" s="12">
        <f>SUM(E46:E50)</f>
        <v>119</v>
      </c>
      <c r="F51" s="12">
        <f>SUM(F46:F50)</f>
        <v>107</v>
      </c>
      <c r="G51" s="13">
        <f t="shared" si="2"/>
        <v>89.91596638655463</v>
      </c>
      <c r="H51" s="12">
        <f>SUM(H46:H50)</f>
        <v>12</v>
      </c>
      <c r="I51" s="13">
        <f t="shared" si="10"/>
        <v>10.084033613445378</v>
      </c>
      <c r="J51" s="12">
        <f>SUM(J46:J50)</f>
        <v>1</v>
      </c>
      <c r="K51" s="13">
        <f t="shared" si="3"/>
        <v>0.8403361344537815</v>
      </c>
      <c r="L51" s="12">
        <f>SUM(L46:L50)</f>
        <v>32</v>
      </c>
      <c r="M51" s="13">
        <f t="shared" si="6"/>
        <v>26.89075630252101</v>
      </c>
      <c r="N51" s="13">
        <f t="shared" si="4"/>
        <v>27.73109243697479</v>
      </c>
      <c r="O51" s="3"/>
    </row>
    <row r="52" spans="1:15" ht="18" customHeight="1">
      <c r="A52" s="27" t="s">
        <v>15</v>
      </c>
      <c r="B52" s="42">
        <f>B30+B35+B40+B45+B51</f>
        <v>520</v>
      </c>
      <c r="C52" s="39">
        <f>C30+C35+C40+C45+C51</f>
        <v>11</v>
      </c>
      <c r="D52" s="39">
        <f>D30+D35+D40+D45+D51</f>
        <v>3</v>
      </c>
      <c r="E52" s="39">
        <f>E30+E35+E40+E45+E51</f>
        <v>512</v>
      </c>
      <c r="F52" s="39">
        <f>F30+F35+F40+F45+F51</f>
        <v>484</v>
      </c>
      <c r="G52" s="48">
        <f t="shared" si="2"/>
        <v>94.53125</v>
      </c>
      <c r="H52" s="39">
        <f>H30+H35+H40+H45+H51</f>
        <v>28</v>
      </c>
      <c r="I52" s="48">
        <f>H52/E52*100</f>
        <v>5.46875</v>
      </c>
      <c r="J52" s="39">
        <f>J30+J35+J40+J45+J51</f>
        <v>29</v>
      </c>
      <c r="K52" s="48">
        <f t="shared" si="3"/>
        <v>5.6640625</v>
      </c>
      <c r="L52" s="39">
        <f>L30+L35+L40+L45+L51</f>
        <v>148</v>
      </c>
      <c r="M52" s="48">
        <f t="shared" si="6"/>
        <v>28.90625</v>
      </c>
      <c r="N52" s="48">
        <f t="shared" si="4"/>
        <v>34.5703125</v>
      </c>
      <c r="O52" s="47"/>
    </row>
    <row r="53" spans="1:15" ht="23.25" customHeight="1">
      <c r="A53" s="29" t="s">
        <v>89</v>
      </c>
      <c r="B53" s="43"/>
      <c r="C53" s="39"/>
      <c r="D53" s="39"/>
      <c r="E53" s="39"/>
      <c r="F53" s="39"/>
      <c r="G53" s="49"/>
      <c r="H53" s="39"/>
      <c r="I53" s="49"/>
      <c r="J53" s="39"/>
      <c r="K53" s="49"/>
      <c r="L53" s="39"/>
      <c r="M53" s="49"/>
      <c r="N53" s="49"/>
      <c r="O53" s="47"/>
    </row>
    <row r="54" spans="1:15" ht="20.25" customHeight="1">
      <c r="A54" s="1" t="s">
        <v>73</v>
      </c>
      <c r="B54" s="2">
        <v>27</v>
      </c>
      <c r="C54" s="2">
        <v>2</v>
      </c>
      <c r="D54" s="2"/>
      <c r="E54" s="2">
        <v>25</v>
      </c>
      <c r="F54" s="2"/>
      <c r="G54" s="7"/>
      <c r="H54" s="2"/>
      <c r="I54" s="7"/>
      <c r="J54" s="2"/>
      <c r="K54" s="7"/>
      <c r="L54" s="2"/>
      <c r="M54" s="7"/>
      <c r="N54" s="7"/>
      <c r="O54" s="3" t="s">
        <v>77</v>
      </c>
    </row>
    <row r="55" spans="1:15" ht="21.75" customHeight="1">
      <c r="A55" s="1" t="s">
        <v>74</v>
      </c>
      <c r="B55" s="2">
        <v>20</v>
      </c>
      <c r="C55" s="2"/>
      <c r="D55" s="2"/>
      <c r="E55" s="2">
        <v>20</v>
      </c>
      <c r="F55" s="2"/>
      <c r="G55" s="7"/>
      <c r="H55" s="2"/>
      <c r="I55" s="7"/>
      <c r="J55" s="2"/>
      <c r="K55" s="7"/>
      <c r="L55" s="2"/>
      <c r="M55" s="7"/>
      <c r="N55" s="7"/>
      <c r="O55" s="3" t="s">
        <v>107</v>
      </c>
    </row>
    <row r="56" spans="1:15" ht="21" customHeight="1">
      <c r="A56" s="1" t="s">
        <v>76</v>
      </c>
      <c r="B56" s="2">
        <v>15</v>
      </c>
      <c r="C56" s="2">
        <v>1</v>
      </c>
      <c r="D56" s="2">
        <v>1</v>
      </c>
      <c r="E56" s="2">
        <v>15</v>
      </c>
      <c r="F56" s="2"/>
      <c r="G56" s="7"/>
      <c r="H56" s="2"/>
      <c r="I56" s="7"/>
      <c r="J56" s="2"/>
      <c r="K56" s="7"/>
      <c r="L56" s="2"/>
      <c r="M56" s="7"/>
      <c r="N56" s="7"/>
      <c r="O56" s="3" t="s">
        <v>66</v>
      </c>
    </row>
    <row r="57" spans="1:15" ht="24" customHeight="1">
      <c r="A57" s="11" t="s">
        <v>15</v>
      </c>
      <c r="B57" s="12">
        <f>SUM(B53:B56)</f>
        <v>62</v>
      </c>
      <c r="C57" s="12">
        <f>SUM(C54:C56)</f>
        <v>3</v>
      </c>
      <c r="D57" s="12">
        <f>SUM(D54:D56)</f>
        <v>1</v>
      </c>
      <c r="E57" s="12">
        <f>SUM(E53:E56)</f>
        <v>60</v>
      </c>
      <c r="F57" s="12"/>
      <c r="G57" s="13"/>
      <c r="H57" s="12"/>
      <c r="I57" s="13"/>
      <c r="J57" s="12"/>
      <c r="K57" s="13"/>
      <c r="L57" s="12"/>
      <c r="M57" s="13"/>
      <c r="N57" s="13"/>
      <c r="O57" s="3"/>
    </row>
    <row r="58" spans="1:15" ht="21" customHeight="1">
      <c r="A58" s="1" t="s">
        <v>78</v>
      </c>
      <c r="B58" s="2">
        <v>29</v>
      </c>
      <c r="C58" s="2"/>
      <c r="D58" s="2"/>
      <c r="E58" s="2">
        <v>29</v>
      </c>
      <c r="F58" s="2"/>
      <c r="G58" s="7"/>
      <c r="H58" s="2"/>
      <c r="I58" s="7"/>
      <c r="J58" s="2"/>
      <c r="K58" s="7"/>
      <c r="L58" s="2"/>
      <c r="M58" s="7"/>
      <c r="N58" s="7"/>
      <c r="O58" s="34" t="s">
        <v>70</v>
      </c>
    </row>
    <row r="59" spans="1:15" ht="21" customHeight="1">
      <c r="A59" s="1" t="s">
        <v>79</v>
      </c>
      <c r="B59" s="2">
        <v>17</v>
      </c>
      <c r="C59" s="2"/>
      <c r="D59" s="2"/>
      <c r="E59" s="2">
        <v>17</v>
      </c>
      <c r="F59" s="2"/>
      <c r="G59" s="7"/>
      <c r="H59" s="2"/>
      <c r="I59" s="7"/>
      <c r="J59" s="2"/>
      <c r="K59" s="7"/>
      <c r="L59" s="2"/>
      <c r="M59" s="7"/>
      <c r="N59" s="7"/>
      <c r="O59" s="34" t="s">
        <v>93</v>
      </c>
    </row>
    <row r="60" spans="1:15" ht="22.5" customHeight="1">
      <c r="A60" s="1" t="s">
        <v>81</v>
      </c>
      <c r="B60" s="2">
        <v>19</v>
      </c>
      <c r="C60" s="2">
        <v>1</v>
      </c>
      <c r="D60" s="2"/>
      <c r="E60" s="2">
        <v>18</v>
      </c>
      <c r="F60" s="2"/>
      <c r="G60" s="7"/>
      <c r="H60" s="2"/>
      <c r="I60" s="7"/>
      <c r="J60" s="2"/>
      <c r="K60" s="7"/>
      <c r="L60" s="2"/>
      <c r="M60" s="7"/>
      <c r="N60" s="7"/>
      <c r="O60" s="34" t="s">
        <v>72</v>
      </c>
    </row>
    <row r="61" spans="1:15" ht="24" customHeight="1">
      <c r="A61" s="11" t="s">
        <v>15</v>
      </c>
      <c r="B61" s="12">
        <f>SUM(B58:B60)</f>
        <v>65</v>
      </c>
      <c r="C61" s="12">
        <f>SUM(C58:C60)</f>
        <v>1</v>
      </c>
      <c r="D61" s="12"/>
      <c r="E61" s="12">
        <f>SUM(E58:E60)</f>
        <v>64</v>
      </c>
      <c r="F61" s="12"/>
      <c r="G61" s="13"/>
      <c r="H61" s="12"/>
      <c r="I61" s="14"/>
      <c r="J61" s="12"/>
      <c r="K61" s="13"/>
      <c r="L61" s="12"/>
      <c r="M61" s="13"/>
      <c r="N61" s="13"/>
      <c r="O61" s="3"/>
    </row>
    <row r="62" spans="1:15" ht="18" customHeight="1">
      <c r="A62" s="25" t="s">
        <v>15</v>
      </c>
      <c r="B62" s="40">
        <f>B57+B61</f>
        <v>127</v>
      </c>
      <c r="C62" s="41">
        <v>4</v>
      </c>
      <c r="D62" s="41">
        <v>1</v>
      </c>
      <c r="E62" s="40">
        <f>E57+E61</f>
        <v>124</v>
      </c>
      <c r="F62" s="41"/>
      <c r="G62" s="41"/>
      <c r="H62" s="41"/>
      <c r="I62" s="41"/>
      <c r="J62" s="41"/>
      <c r="K62" s="41"/>
      <c r="L62" s="41"/>
      <c r="M62" s="37"/>
      <c r="N62" s="37"/>
      <c r="O62" s="54"/>
    </row>
    <row r="63" spans="1:15" ht="21.75" customHeight="1">
      <c r="A63" s="26" t="s">
        <v>90</v>
      </c>
      <c r="B63" s="40"/>
      <c r="C63" s="41"/>
      <c r="D63" s="41"/>
      <c r="E63" s="40"/>
      <c r="F63" s="41"/>
      <c r="G63" s="41"/>
      <c r="H63" s="41"/>
      <c r="I63" s="41"/>
      <c r="J63" s="41"/>
      <c r="K63" s="41"/>
      <c r="L63" s="41"/>
      <c r="M63" s="37"/>
      <c r="N63" s="38"/>
      <c r="O63" s="54"/>
    </row>
    <row r="64" spans="1:15" ht="27" customHeight="1">
      <c r="A64" s="30" t="s">
        <v>83</v>
      </c>
      <c r="B64" s="28">
        <f>B24+B52+B62</f>
        <v>1053</v>
      </c>
      <c r="C64" s="28">
        <f aca="true" t="shared" si="12" ref="C64:L64">C24+C52+C62</f>
        <v>21</v>
      </c>
      <c r="D64" s="28">
        <f t="shared" si="12"/>
        <v>5</v>
      </c>
      <c r="E64" s="28">
        <f t="shared" si="12"/>
        <v>1037</v>
      </c>
      <c r="F64" s="28">
        <f t="shared" si="12"/>
        <v>783</v>
      </c>
      <c r="G64" s="28">
        <f>783/813*100</f>
        <v>96.30996309963099</v>
      </c>
      <c r="H64" s="28">
        <f t="shared" si="12"/>
        <v>30</v>
      </c>
      <c r="I64" s="28">
        <f>30/813*100</f>
        <v>3.6900369003690034</v>
      </c>
      <c r="J64" s="28">
        <f t="shared" si="12"/>
        <v>63</v>
      </c>
      <c r="K64" s="28">
        <f>63/813*100</f>
        <v>7.7490774907749085</v>
      </c>
      <c r="L64" s="28">
        <f t="shared" si="12"/>
        <v>290</v>
      </c>
      <c r="M64" s="28">
        <f>290/813*100</f>
        <v>35.67035670356704</v>
      </c>
      <c r="N64" s="28">
        <f>(J64+L64)/813*100</f>
        <v>43.419434194341946</v>
      </c>
      <c r="O64" s="31"/>
    </row>
    <row r="65" spans="1:15" ht="12" customHeight="1">
      <c r="A65" s="20"/>
      <c r="B65" s="21"/>
      <c r="C65" s="21"/>
      <c r="D65" s="21"/>
      <c r="E65" s="21"/>
      <c r="F65" s="21"/>
      <c r="G65" s="22"/>
      <c r="H65" s="21"/>
      <c r="I65" s="22"/>
      <c r="J65" s="21"/>
      <c r="K65" s="22"/>
      <c r="L65" s="21"/>
      <c r="M65" s="22"/>
      <c r="N65" s="23"/>
      <c r="O65" s="24"/>
    </row>
    <row r="67" spans="1:15" ht="18">
      <c r="A67" s="57" t="s">
        <v>98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</row>
    <row r="68" spans="1:15" ht="1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5">
      <c r="A69" s="53" t="s">
        <v>92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</row>
  </sheetData>
  <sheetProtection/>
  <mergeCells count="60">
    <mergeCell ref="D62:D63"/>
    <mergeCell ref="C62:C63"/>
    <mergeCell ref="B1:O1"/>
    <mergeCell ref="A67:O67"/>
    <mergeCell ref="F2:F3"/>
    <mergeCell ref="G2:G3"/>
    <mergeCell ref="H2:H3"/>
    <mergeCell ref="I2:I3"/>
    <mergeCell ref="K2:K3"/>
    <mergeCell ref="M2:M3"/>
    <mergeCell ref="L62:L63"/>
    <mergeCell ref="F52:F53"/>
    <mergeCell ref="H52:H53"/>
    <mergeCell ref="J52:J53"/>
    <mergeCell ref="A69:O69"/>
    <mergeCell ref="N52:N53"/>
    <mergeCell ref="G52:G53"/>
    <mergeCell ref="I52:I53"/>
    <mergeCell ref="K52:K53"/>
    <mergeCell ref="K62:K63"/>
    <mergeCell ref="O62:O63"/>
    <mergeCell ref="F62:F63"/>
    <mergeCell ref="H62:H63"/>
    <mergeCell ref="J62:J63"/>
    <mergeCell ref="G62:G63"/>
    <mergeCell ref="O52:O53"/>
    <mergeCell ref="M52:M53"/>
    <mergeCell ref="I24:I25"/>
    <mergeCell ref="O2:O3"/>
    <mergeCell ref="J24:J25"/>
    <mergeCell ref="K24:K25"/>
    <mergeCell ref="O24:O25"/>
    <mergeCell ref="L24:L25"/>
    <mergeCell ref="M24:M25"/>
    <mergeCell ref="N24:N25"/>
    <mergeCell ref="F24:F25"/>
    <mergeCell ref="H24:H25"/>
    <mergeCell ref="N2:N3"/>
    <mergeCell ref="G24:G25"/>
    <mergeCell ref="B24:B25"/>
    <mergeCell ref="C24:C25"/>
    <mergeCell ref="D24:D25"/>
    <mergeCell ref="E24:E25"/>
    <mergeCell ref="M62:M63"/>
    <mergeCell ref="N62:N63"/>
    <mergeCell ref="L52:L53"/>
    <mergeCell ref="B62:B63"/>
    <mergeCell ref="I62:I63"/>
    <mergeCell ref="B52:B53"/>
    <mergeCell ref="C52:C53"/>
    <mergeCell ref="D52:D53"/>
    <mergeCell ref="E52:E53"/>
    <mergeCell ref="E62:E63"/>
    <mergeCell ref="E2:E3"/>
    <mergeCell ref="J2:J3"/>
    <mergeCell ref="L2:L3"/>
    <mergeCell ref="A2:A3"/>
    <mergeCell ref="B2:B3"/>
    <mergeCell ref="C2:C3"/>
    <mergeCell ref="D2:D3"/>
  </mergeCells>
  <printOptions/>
  <pageMargins left="0.3937007874015748" right="0.3937007874015748" top="0.3937007874015748" bottom="0.3937007874015748" header="0.5118110236220472" footer="0.31496062992125984"/>
  <pageSetup horizontalDpi="300" verticalDpi="300" orientation="landscape" paperSize="9" scale="98" r:id="rId1"/>
  <rowBreaks count="2" manualBreakCount="2">
    <brk id="25" max="255" man="1"/>
    <brk id="5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симонова</cp:lastModifiedBy>
  <cp:lastPrinted>2013-11-02T11:36:00Z</cp:lastPrinted>
  <dcterms:created xsi:type="dcterms:W3CDTF">2005-01-04T22:13:32Z</dcterms:created>
  <dcterms:modified xsi:type="dcterms:W3CDTF">2013-11-02T12:32:36Z</dcterms:modified>
  <cp:category/>
  <cp:version/>
  <cp:contentType/>
  <cp:contentStatus/>
</cp:coreProperties>
</file>